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700" tabRatio="655"/>
  </bookViews>
  <sheets>
    <sheet name="Grille financière lot Fonct" sheetId="3" r:id="rId1"/>
    <sheet name="Constantes" sheetId="1" state="hidden" r:id="rId2"/>
  </sheets>
  <definedNames>
    <definedName name="_xlnm.Print_Area" localSheetId="0">'Grille financière lot Fonct'!$B$1:$I$60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3" l="1"/>
  <c r="I59" i="3" s="1"/>
  <c r="H58" i="3" l="1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46" i="3"/>
  <c r="H45" i="3"/>
  <c r="H44" i="3"/>
  <c r="H43" i="3"/>
  <c r="H42" i="3"/>
  <c r="H41" i="3"/>
  <c r="H36" i="3"/>
  <c r="N13" i="3"/>
  <c r="H12" i="3"/>
  <c r="I60" i="3" l="1"/>
  <c r="H14" i="3" s="1"/>
  <c r="H47" i="3"/>
  <c r="H13" i="3" s="1"/>
  <c r="H15" i="3" l="1"/>
  <c r="I12" i="3"/>
  <c r="I15" i="3"/>
  <c r="I14" i="3"/>
  <c r="I13" i="3" l="1"/>
  <c r="H23" i="3"/>
  <c r="D12" i="3" s="1"/>
  <c r="D15" i="3" s="1"/>
  <c r="D14" i="3"/>
</calcChain>
</file>

<file path=xl/sharedStrings.xml><?xml version="1.0" encoding="utf-8"?>
<sst xmlns="http://schemas.openxmlformats.org/spreadsheetml/2006/main" count="115" uniqueCount="113">
  <si>
    <t>Synthèse de la plateforme</t>
  </si>
  <si>
    <t>Synthèse physico-financière</t>
  </si>
  <si>
    <t>Ventilation par groupe de dépenses</t>
  </si>
  <si>
    <t>€</t>
  </si>
  <si>
    <t>%</t>
  </si>
  <si>
    <t>Groupe 1 : Exploitation</t>
  </si>
  <si>
    <t>Groupe 2 : Personnel</t>
  </si>
  <si>
    <t>Groupe 3 : Structure</t>
  </si>
  <si>
    <t>-</t>
  </si>
  <si>
    <t>Détail des dépenses du Groupe 1 - Exploitation</t>
  </si>
  <si>
    <t>Références comptables</t>
  </si>
  <si>
    <t>Natures de dépense</t>
  </si>
  <si>
    <t>Total des charges</t>
  </si>
  <si>
    <t>Détails sur les objets et modalités de calcul des dépenses</t>
  </si>
  <si>
    <t>Locations</t>
  </si>
  <si>
    <t>611/621</t>
  </si>
  <si>
    <t>Sous-traitance/ Personnel intérimaire</t>
  </si>
  <si>
    <t>Total des charges du Groupe 1</t>
  </si>
  <si>
    <t>Détail des dépenses du Groupe 2 - Personnel</t>
  </si>
  <si>
    <t>Fonctions (et noms si déjà identifiables)</t>
  </si>
  <si>
    <t>Masse salariale chargée</t>
  </si>
  <si>
    <t>Quantité d'activité totale en heures</t>
  </si>
  <si>
    <t>Dépenses liées à la plateforme</t>
  </si>
  <si>
    <t>(saisir une ligne par personne physique)</t>
  </si>
  <si>
    <t>(1)</t>
  </si>
  <si>
    <t>(2)</t>
  </si>
  <si>
    <t>(3)</t>
  </si>
  <si>
    <t>4 = 1 x (2/3)</t>
  </si>
  <si>
    <t>Total des charges du Groupe 2</t>
  </si>
  <si>
    <t>Détail des dépenses du Groupe 3 - Charges de structure</t>
  </si>
  <si>
    <t>Types de dépenses</t>
  </si>
  <si>
    <t>Dépenses réalisées de la structure</t>
  </si>
  <si>
    <t>Quantité d'activité liée à l'opération</t>
  </si>
  <si>
    <t>Quantité d'activité totale</t>
  </si>
  <si>
    <t>(a)</t>
  </si>
  <si>
    <t>(b)</t>
  </si>
  <si>
    <t>(c )</t>
  </si>
  <si>
    <t>d = (b/c)</t>
  </si>
  <si>
    <t>e = (a x d)</t>
  </si>
  <si>
    <t>Locations de locaux</t>
  </si>
  <si>
    <t>Entretien et réparations</t>
  </si>
  <si>
    <t>Prestations de services et honoraires</t>
  </si>
  <si>
    <t>Frais postaux et télécommunication</t>
  </si>
  <si>
    <t>Impôts et taxes</t>
  </si>
  <si>
    <t>64/63</t>
  </si>
  <si>
    <t>Charges de personnel de structure</t>
  </si>
  <si>
    <t>Total des charges du Groupe 3</t>
  </si>
  <si>
    <t>GRILLE FINANCIÈRE DU LOT</t>
  </si>
  <si>
    <t>Compensation nécessaire pour le lot</t>
  </si>
  <si>
    <t>Achats de prestations de services</t>
  </si>
  <si>
    <t>Documentations</t>
  </si>
  <si>
    <t>Frais de communication</t>
  </si>
  <si>
    <t>Autres (détailler)</t>
  </si>
  <si>
    <t>Part liée à la plateforme</t>
  </si>
  <si>
    <t>Charges financières directes</t>
  </si>
  <si>
    <r>
      <t>Dépenses totales (</t>
    </r>
    <r>
      <rPr>
        <i/>
        <sz val="11"/>
        <color theme="1"/>
        <rFont val="Calibri"/>
        <family val="2"/>
        <scheme val="minor"/>
      </rPr>
      <t>D = 1+2+3</t>
    </r>
    <r>
      <rPr>
        <sz val="11"/>
        <color theme="1"/>
        <rFont val="Calibri"/>
        <family val="2"/>
        <scheme val="minor"/>
      </rPr>
      <t>)</t>
    </r>
    <r>
      <rPr>
        <i/>
        <sz val="11"/>
        <color theme="1"/>
        <rFont val="Calibri"/>
        <family val="2"/>
        <scheme val="minor"/>
      </rPr>
      <t/>
    </r>
  </si>
  <si>
    <r>
      <t>Compensation nécessaire (</t>
    </r>
    <r>
      <rPr>
        <i/>
        <sz val="11"/>
        <color theme="1"/>
        <rFont val="Calibri"/>
        <family val="2"/>
        <scheme val="minor"/>
      </rPr>
      <t>C=D-R</t>
    </r>
    <r>
      <rPr>
        <sz val="11"/>
        <color theme="1"/>
        <rFont val="Calibri"/>
        <family val="2"/>
        <scheme val="minor"/>
      </rPr>
      <t>)</t>
    </r>
  </si>
  <si>
    <t>FEUILLE MASQUEE ET VEROUILLEE DANS LA VERSION FINALE</t>
  </si>
  <si>
    <t>Nom des lots de type 2B ; 3B</t>
  </si>
  <si>
    <t>2.1</t>
  </si>
  <si>
    <t>3.1</t>
  </si>
  <si>
    <t>4.1</t>
  </si>
  <si>
    <t>5.1</t>
  </si>
  <si>
    <t>2.2</t>
  </si>
  <si>
    <t>3.2</t>
  </si>
  <si>
    <t>4.2</t>
  </si>
  <si>
    <t>5.2</t>
  </si>
  <si>
    <t>2.3</t>
  </si>
  <si>
    <t>3.3</t>
  </si>
  <si>
    <t>4.3</t>
  </si>
  <si>
    <t>5.3</t>
  </si>
  <si>
    <t>2.4</t>
  </si>
  <si>
    <t>3.4</t>
  </si>
  <si>
    <t>4.4</t>
  </si>
  <si>
    <t>5.4</t>
  </si>
  <si>
    <t>2.5</t>
  </si>
  <si>
    <t>3.5</t>
  </si>
  <si>
    <t>4.5</t>
  </si>
  <si>
    <t>5.5</t>
  </si>
  <si>
    <t>2.6</t>
  </si>
  <si>
    <t>3.6</t>
  </si>
  <si>
    <t>4.6</t>
  </si>
  <si>
    <t>5.6</t>
  </si>
  <si>
    <t>2.7</t>
  </si>
  <si>
    <t>3.7</t>
  </si>
  <si>
    <t>4.7</t>
  </si>
  <si>
    <t>5.7</t>
  </si>
  <si>
    <t>2.8</t>
  </si>
  <si>
    <t>3.8</t>
  </si>
  <si>
    <t>4.8</t>
  </si>
  <si>
    <t>5.8</t>
  </si>
  <si>
    <t>Nom des lots de type 1 ; 2 ; 4 ; 6</t>
  </si>
  <si>
    <t>1.01</t>
  </si>
  <si>
    <t>1.02</t>
  </si>
  <si>
    <t>6.0</t>
  </si>
  <si>
    <t>7.0</t>
  </si>
  <si>
    <t>Heures prévisionnelles liées à l'habilitation</t>
  </si>
  <si>
    <t>Dépenses liées à l'habilitation</t>
  </si>
  <si>
    <t>Frais de transport</t>
  </si>
  <si>
    <t xml:space="preserve">Clé de répartition (unités à préciser) </t>
  </si>
  <si>
    <t>Recettes (R) : Autres</t>
  </si>
  <si>
    <t>60/61/62</t>
  </si>
  <si>
    <t>Recettes (R) : Financements publics</t>
  </si>
  <si>
    <t>Recettes (R) : Financements publics (Région)</t>
  </si>
  <si>
    <t>Recettes (R) : Financements publics (Département)</t>
  </si>
  <si>
    <t>Recettes (R) : Financements européens</t>
  </si>
  <si>
    <t>Fournitures et achats</t>
  </si>
  <si>
    <t>Recettes (R) : Dons</t>
  </si>
  <si>
    <t>Amortissement</t>
  </si>
  <si>
    <t>Nombre annuel maximal d'heures réalisées</t>
  </si>
  <si>
    <t>Coût unitaire prévisionnel de l'heure réalisée</t>
  </si>
  <si>
    <t>Coût unitaire prévisionnel de l'heure réalisée pour la Collectivité</t>
  </si>
  <si>
    <r>
      <t>Recettes (R</t>
    </r>
    <r>
      <rPr>
        <b/>
        <sz val="10"/>
        <color theme="1"/>
        <rFont val="Arial Narrow"/>
        <family val="2"/>
      </rPr>
      <t>)</t>
    </r>
    <r>
      <rPr>
        <b/>
        <sz val="10"/>
        <rFont val="Arial Narrow"/>
        <family val="2"/>
      </rPr>
      <t xml:space="preserve"> : Recettes recycleries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</si>
</sst>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,##0&quot; €&quot;"/>
    <numFmt numFmtId="165" formatCode="#,##0\ &quot;€&quot;"/>
    <numFmt numFmtId="166" formatCode="#,##0.00\ &quot;€&quot;"/>
    <numFmt numFmtId="167" formatCode="_-* #,##0\ &quot;€&quot;_-;\-* #,##0\ &quot;€&quot;_-;_-* &quot;-&quot;??\ &quot;€&quot;_-;_-@_-"/>
    <numFmt numFmtId="168" formatCode="0.0%"/>
    <numFmt numFmtId="169" formatCode="_-* #,##0\ [$€-1]_-;\-* #,##0\ [$€-1]_-;_-* &quot;- &quot;[$€-1]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i/>
      <sz val="10"/>
      <color theme="1"/>
      <name val="Arial Narrow"/>
      <family val="2"/>
    </font>
    <font>
      <sz val="10"/>
      <name val="Mangal"/>
      <family val="2"/>
    </font>
    <font>
      <sz val="12"/>
      <color theme="1"/>
      <name val="Arial"/>
      <family val="2"/>
    </font>
    <font>
      <b/>
      <sz val="14"/>
      <color theme="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1"/>
        <bgColor indexed="27"/>
      </patternFill>
    </fill>
    <fill>
      <patternFill patternType="solid">
        <fgColor theme="1"/>
        <bgColor indexed="5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rgb="FF378D6C"/>
        <bgColor indexed="10"/>
      </patternFill>
    </fill>
    <fill>
      <patternFill patternType="solid">
        <fgColor rgb="FF81D9BE"/>
        <bgColor indexed="64"/>
      </patternFill>
    </fill>
    <fill>
      <patternFill patternType="solid">
        <fgColor rgb="FF81D9BE"/>
        <bgColor indexed="54"/>
      </patternFill>
    </fill>
    <fill>
      <patternFill patternType="solid">
        <fgColor rgb="FF81D9BE"/>
        <bgColor indexed="27"/>
      </patternFill>
    </fill>
    <fill>
      <patternFill patternType="solid">
        <fgColor rgb="FFE2FBD9"/>
        <bgColor indexed="27"/>
      </patternFill>
    </fill>
    <fill>
      <patternFill patternType="solid">
        <fgColor rgb="FF378D6C"/>
        <bgColor indexed="64"/>
      </patternFill>
    </fill>
    <fill>
      <patternFill patternType="solid">
        <fgColor rgb="FFE2FBD9"/>
        <bgColor indexed="64"/>
      </patternFill>
    </fill>
    <fill>
      <patternFill patternType="solid">
        <fgColor theme="0" tint="-4.9989318521683403E-2"/>
        <bgColor indexed="5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8"/>
      </right>
      <top style="dash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13" fillId="0" borderId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5" fillId="2" borderId="0" xfId="0" applyFont="1" applyFill="1"/>
    <xf numFmtId="0" fontId="5" fillId="2" borderId="0" xfId="3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9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3" fontId="9" fillId="0" borderId="36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horizontal="center" vertical="center"/>
    </xf>
    <xf numFmtId="164" fontId="5" fillId="7" borderId="15" xfId="0" applyNumberFormat="1" applyFont="1" applyFill="1" applyBorder="1" applyAlignment="1">
      <alignment horizontal="center" vertical="center"/>
    </xf>
    <xf numFmtId="9" fontId="3" fillId="7" borderId="16" xfId="2" applyFont="1" applyFill="1" applyBorder="1" applyAlignment="1">
      <alignment horizontal="center" vertical="center"/>
    </xf>
    <xf numFmtId="164" fontId="5" fillId="7" borderId="19" xfId="0" applyNumberFormat="1" applyFont="1" applyFill="1" applyBorder="1" applyAlignment="1">
      <alignment horizontal="center" vertical="center"/>
    </xf>
    <xf numFmtId="9" fontId="3" fillId="7" borderId="20" xfId="2" applyFont="1" applyFill="1" applyBorder="1" applyAlignment="1">
      <alignment horizontal="center" vertical="center"/>
    </xf>
    <xf numFmtId="164" fontId="5" fillId="7" borderId="23" xfId="0" applyNumberFormat="1" applyFont="1" applyFill="1" applyBorder="1" applyAlignment="1">
      <alignment horizontal="center" vertical="center"/>
    </xf>
    <xf numFmtId="9" fontId="3" fillId="7" borderId="24" xfId="2" applyFont="1" applyFill="1" applyBorder="1" applyAlignment="1">
      <alignment horizontal="center" vertical="center"/>
    </xf>
    <xf numFmtId="9" fontId="3" fillId="6" borderId="1" xfId="0" applyNumberFormat="1" applyFont="1" applyFill="1" applyBorder="1" applyAlignment="1">
      <alignment horizontal="center" vertical="center"/>
    </xf>
    <xf numFmtId="165" fontId="3" fillId="6" borderId="57" xfId="0" applyNumberFormat="1" applyFont="1" applyFill="1" applyBorder="1" applyAlignment="1">
      <alignment horizontal="center" vertical="center"/>
    </xf>
    <xf numFmtId="9" fontId="3" fillId="6" borderId="58" xfId="0" applyNumberFormat="1" applyFont="1" applyFill="1" applyBorder="1" applyAlignment="1">
      <alignment horizontal="center" vertical="center"/>
    </xf>
    <xf numFmtId="165" fontId="3" fillId="6" borderId="59" xfId="0" applyNumberFormat="1" applyFont="1" applyFill="1" applyBorder="1" applyAlignment="1">
      <alignment horizontal="center" vertical="center"/>
    </xf>
    <xf numFmtId="165" fontId="4" fillId="6" borderId="60" xfId="0" applyNumberFormat="1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left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6" borderId="68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/>
    <xf numFmtId="0" fontId="4" fillId="6" borderId="65" xfId="0" applyNumberFormat="1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8" fillId="14" borderId="29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/>
    </xf>
    <xf numFmtId="0" fontId="8" fillId="14" borderId="36" xfId="0" applyFont="1" applyFill="1" applyBorder="1" applyAlignment="1">
      <alignment horizontal="center" vertical="center" wrapText="1"/>
    </xf>
    <xf numFmtId="9" fontId="4" fillId="15" borderId="27" xfId="2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168" fontId="5" fillId="3" borderId="70" xfId="2" applyNumberFormat="1" applyFont="1" applyFill="1" applyBorder="1" applyAlignment="1">
      <alignment horizontal="center" vertical="center"/>
    </xf>
    <xf numFmtId="165" fontId="4" fillId="10" borderId="12" xfId="1" applyNumberFormat="1" applyFont="1" applyFill="1" applyBorder="1" applyAlignment="1">
      <alignment horizontal="center" vertical="center" wrapText="1"/>
    </xf>
    <xf numFmtId="165" fontId="4" fillId="10" borderId="71" xfId="1" applyNumberFormat="1" applyFont="1" applyFill="1" applyBorder="1" applyAlignment="1">
      <alignment horizontal="center" vertical="center" wrapText="1"/>
    </xf>
    <xf numFmtId="165" fontId="5" fillId="2" borderId="72" xfId="0" applyNumberFormat="1" applyFont="1" applyFill="1" applyBorder="1" applyAlignment="1">
      <alignment horizontal="center" vertical="center"/>
    </xf>
    <xf numFmtId="165" fontId="5" fillId="2" borderId="57" xfId="0" applyNumberFormat="1" applyFont="1" applyFill="1" applyBorder="1" applyAlignment="1">
      <alignment horizontal="center" vertical="center"/>
    </xf>
    <xf numFmtId="165" fontId="5" fillId="2" borderId="73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165" fontId="5" fillId="2" borderId="5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center" vertical="center"/>
    </xf>
    <xf numFmtId="0" fontId="8" fillId="14" borderId="30" xfId="0" applyFont="1" applyFill="1" applyBorder="1" applyAlignment="1">
      <alignment horizontal="center" vertical="center" wrapText="1"/>
    </xf>
    <xf numFmtId="49" fontId="12" fillId="14" borderId="36" xfId="0" applyNumberFormat="1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49" fontId="5" fillId="5" borderId="17" xfId="0" applyNumberFormat="1" applyFont="1" applyFill="1" applyBorder="1" applyAlignment="1">
      <alignment horizontal="left" vertical="center" wrapText="1"/>
    </xf>
    <xf numFmtId="49" fontId="5" fillId="5" borderId="2" xfId="0" applyNumberFormat="1" applyFont="1" applyFill="1" applyBorder="1" applyAlignment="1">
      <alignment horizontal="left" vertical="center" wrapText="1"/>
    </xf>
    <xf numFmtId="0" fontId="8" fillId="14" borderId="52" xfId="0" applyFont="1" applyFill="1" applyBorder="1" applyAlignment="1">
      <alignment horizontal="center" vertical="center" wrapText="1"/>
    </xf>
    <xf numFmtId="0" fontId="8" fillId="14" borderId="56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54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left" vertical="center" wrapText="1"/>
    </xf>
    <xf numFmtId="0" fontId="4" fillId="12" borderId="67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2" borderId="61" xfId="0" applyFont="1" applyFill="1" applyBorder="1" applyAlignment="1">
      <alignment horizontal="left" vertical="center" wrapText="1"/>
    </xf>
    <xf numFmtId="0" fontId="4" fillId="12" borderId="62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9" xfId="0" applyFont="1" applyFill="1" applyBorder="1" applyAlignment="1">
      <alignment horizontal="left" vertical="center" wrapText="1"/>
    </xf>
    <xf numFmtId="0" fontId="4" fillId="11" borderId="63" xfId="0" applyFont="1" applyFill="1" applyBorder="1" applyAlignment="1">
      <alignment horizontal="left" vertical="center" wrapText="1"/>
    </xf>
    <xf numFmtId="0" fontId="4" fillId="11" borderId="64" xfId="0" applyFont="1" applyFill="1" applyBorder="1" applyAlignment="1">
      <alignment horizontal="left" vertical="center" wrapText="1"/>
    </xf>
    <xf numFmtId="0" fontId="4" fillId="12" borderId="21" xfId="0" applyFont="1" applyFill="1" applyBorder="1" applyAlignment="1">
      <alignment horizontal="left" vertical="center" wrapText="1"/>
    </xf>
    <xf numFmtId="0" fontId="4" fillId="12" borderId="22" xfId="0" applyFont="1" applyFill="1" applyBorder="1" applyAlignment="1">
      <alignment horizontal="left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left" vertical="center"/>
    </xf>
    <xf numFmtId="167" fontId="3" fillId="0" borderId="3" xfId="1" applyNumberFormat="1" applyFont="1" applyFill="1" applyBorder="1" applyAlignment="1">
      <alignment horizontal="left" vertical="center"/>
    </xf>
    <xf numFmtId="167" fontId="3" fillId="0" borderId="2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12" borderId="28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15" fillId="13" borderId="7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8" fillId="14" borderId="33" xfId="0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/>
    </xf>
    <xf numFmtId="0" fontId="8" fillId="14" borderId="34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165" fontId="10" fillId="6" borderId="7" xfId="1" applyNumberFormat="1" applyFont="1" applyFill="1" applyBorder="1" applyAlignment="1">
      <alignment horizontal="center" vertical="center"/>
    </xf>
    <xf numFmtId="165" fontId="10" fillId="6" borderId="9" xfId="1" applyNumberFormat="1" applyFont="1" applyFill="1" applyBorder="1" applyAlignment="1">
      <alignment horizontal="center" vertical="center"/>
    </xf>
    <xf numFmtId="0" fontId="8" fillId="14" borderId="42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8" fillId="14" borderId="43" xfId="0" applyFont="1" applyFill="1" applyBorder="1" applyAlignment="1">
      <alignment horizontal="center" vertical="center" wrapText="1"/>
    </xf>
    <xf numFmtId="49" fontId="12" fillId="14" borderId="35" xfId="0" applyNumberFormat="1" applyFont="1" applyFill="1" applyBorder="1" applyAlignment="1">
      <alignment horizontal="center" vertical="center"/>
    </xf>
    <xf numFmtId="49" fontId="12" fillId="14" borderId="36" xfId="0" applyNumberFormat="1" applyFont="1" applyFill="1" applyBorder="1" applyAlignment="1">
      <alignment horizontal="center" vertical="center"/>
    </xf>
    <xf numFmtId="166" fontId="12" fillId="14" borderId="1" xfId="0" applyNumberFormat="1" applyFont="1" applyFill="1" applyBorder="1" applyAlignment="1">
      <alignment horizontal="center" vertical="center"/>
    </xf>
    <xf numFmtId="166" fontId="12" fillId="14" borderId="2" xfId="0" applyNumberFormat="1" applyFont="1" applyFill="1" applyBorder="1" applyAlignment="1">
      <alignment horizontal="center" vertical="center"/>
    </xf>
    <xf numFmtId="49" fontId="12" fillId="14" borderId="44" xfId="0" applyNumberFormat="1" applyFont="1" applyFill="1" applyBorder="1" applyAlignment="1">
      <alignment horizontal="center" vertical="center"/>
    </xf>
    <xf numFmtId="0" fontId="8" fillId="14" borderId="49" xfId="0" applyFont="1" applyFill="1" applyBorder="1" applyAlignment="1">
      <alignment horizontal="center" vertical="center" wrapText="1"/>
    </xf>
    <xf numFmtId="0" fontId="8" fillId="14" borderId="54" xfId="0" applyFont="1" applyFill="1" applyBorder="1" applyAlignment="1">
      <alignment horizontal="center" vertical="center" wrapText="1"/>
    </xf>
    <xf numFmtId="49" fontId="5" fillId="5" borderId="17" xfId="0" applyNumberFormat="1" applyFont="1" applyFill="1" applyBorder="1" applyAlignment="1">
      <alignment horizontal="left" vertical="center" wrapText="1"/>
    </xf>
    <xf numFmtId="49" fontId="5" fillId="5" borderId="2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6" borderId="36" xfId="0" applyNumberFormat="1" applyFont="1" applyFill="1" applyBorder="1" applyAlignment="1">
      <alignment horizontal="center" vertical="center"/>
    </xf>
    <xf numFmtId="165" fontId="3" fillId="6" borderId="44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6" borderId="37" xfId="0" applyNumberFormat="1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center" vertical="center"/>
    </xf>
    <xf numFmtId="165" fontId="4" fillId="6" borderId="9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4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5" xfId="0" applyFont="1" applyFill="1" applyBorder="1" applyAlignment="1">
      <alignment horizontal="center" vertical="center" wrapText="1"/>
    </xf>
    <xf numFmtId="0" fontId="8" fillId="14" borderId="50" xfId="0" applyFont="1" applyFill="1" applyBorder="1" applyAlignment="1">
      <alignment horizontal="center" vertical="center" wrapText="1"/>
    </xf>
    <xf numFmtId="0" fontId="8" fillId="14" borderId="55" xfId="0" applyFont="1" applyFill="1" applyBorder="1" applyAlignment="1">
      <alignment horizontal="center" vertical="center" wrapText="1"/>
    </xf>
    <xf numFmtId="0" fontId="8" fillId="14" borderId="46" xfId="0" applyFont="1" applyFill="1" applyBorder="1" applyAlignment="1">
      <alignment horizontal="center" vertical="center" wrapText="1"/>
    </xf>
    <xf numFmtId="0" fontId="8" fillId="14" borderId="51" xfId="0" applyFont="1" applyFill="1" applyBorder="1" applyAlignment="1">
      <alignment horizontal="center" vertical="center" wrapText="1"/>
    </xf>
    <xf numFmtId="0" fontId="8" fillId="14" borderId="56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4" borderId="48" xfId="0" applyFont="1" applyFill="1" applyBorder="1" applyAlignment="1">
      <alignment horizontal="center" vertical="center" wrapText="1"/>
    </xf>
    <xf numFmtId="0" fontId="8" fillId="14" borderId="52" xfId="0" applyFont="1" applyFill="1" applyBorder="1" applyAlignment="1">
      <alignment horizontal="center" vertical="center" wrapText="1"/>
    </xf>
    <xf numFmtId="0" fontId="8" fillId="14" borderId="53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</cellXfs>
  <cellStyles count="5">
    <cellStyle name="Euro" xfId="4"/>
    <cellStyle name="Monétaire" xfId="1" builtinId="4"/>
    <cellStyle name="Normal" xfId="0" builtinId="0"/>
    <cellStyle name="Normal_grille financière v11.08" xfId="3"/>
    <cellStyle name="Pourcentage" xfId="2" builtinId="5"/>
  </cellStyles>
  <dxfs count="0"/>
  <tableStyles count="0" defaultTableStyle="TableStyleMedium2" defaultPivotStyle="PivotStyleLight16"/>
  <colors>
    <mruColors>
      <color rgb="FF81D9BE"/>
      <color rgb="FF378D6C"/>
      <color rgb="FFE2F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0</xdr:rowOff>
        </xdr:from>
        <xdr:to>
          <xdr:col>1</xdr:col>
          <xdr:colOff>152400</xdr:colOff>
          <xdr:row>9</xdr:row>
          <xdr:rowOff>152400</xdr:rowOff>
        </xdr:to>
        <xdr:sp macro="" textlink="">
          <xdr:nvSpPr>
            <xdr:cNvPr id="2049" name="Case d'option 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0</xdr:rowOff>
        </xdr:from>
        <xdr:to>
          <xdr:col>1</xdr:col>
          <xdr:colOff>152400</xdr:colOff>
          <xdr:row>9</xdr:row>
          <xdr:rowOff>152400</xdr:rowOff>
        </xdr:to>
        <xdr:sp macro="" textlink="">
          <xdr:nvSpPr>
            <xdr:cNvPr id="2050" name="Case d'option 8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1668780</xdr:colOff>
      <xdr:row>0</xdr:row>
      <xdr:rowOff>152400</xdr:rowOff>
    </xdr:from>
    <xdr:to>
      <xdr:col>6</xdr:col>
      <xdr:colOff>1270</xdr:colOff>
      <xdr:row>5</xdr:row>
      <xdr:rowOff>180975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6080" y="152400"/>
          <a:ext cx="4142740" cy="1057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Noms1" displayName="Noms1" ref="B2:B38" totalsRowShown="0">
  <autoFilter ref="B2:B38"/>
  <tableColumns count="1">
    <tableColumn id="1" name="Nom des lots de type 1 ; 2 ; 4 ; 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Noms2" displayName="Noms2" ref="D2:D38" totalsRowShown="0">
  <autoFilter ref="D2:D38"/>
  <tableColumns count="1">
    <tableColumn id="1" name="Nom des lots de type 2B ; 3B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Jaune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B1:N60"/>
  <sheetViews>
    <sheetView showGridLines="0" tabSelected="1" zoomScale="80" zoomScaleNormal="80" workbookViewId="0">
      <selection activeCell="A63" sqref="A63"/>
    </sheetView>
  </sheetViews>
  <sheetFormatPr baseColWidth="10" defaultColWidth="11.42578125" defaultRowHeight="30" customHeight="1" outlineLevelRow="1"/>
  <cols>
    <col min="1" max="1" width="3" style="1" customWidth="1"/>
    <col min="2" max="2" width="15" style="1" customWidth="1"/>
    <col min="3" max="3" width="34.85546875" style="1" customWidth="1"/>
    <col min="4" max="4" width="15.5703125" style="1" customWidth="1"/>
    <col min="5" max="5" width="5.5703125" style="1" customWidth="1"/>
    <col min="6" max="6" width="27.28515625" style="1" customWidth="1"/>
    <col min="7" max="7" width="17.5703125" style="1" customWidth="1"/>
    <col min="8" max="9" width="10.5703125" style="1" customWidth="1"/>
    <col min="10" max="16384" width="11.42578125" style="1"/>
  </cols>
  <sheetData>
    <row r="1" spans="2:14" ht="12.75">
      <c r="B1" s="73"/>
      <c r="C1" s="73"/>
      <c r="D1" s="73"/>
      <c r="E1" s="73"/>
      <c r="F1" s="73"/>
      <c r="G1" s="73"/>
      <c r="H1" s="73"/>
      <c r="I1" s="73"/>
    </row>
    <row r="2" spans="2:14" ht="17.25" customHeight="1">
      <c r="B2" s="73"/>
      <c r="C2" s="73"/>
      <c r="D2" s="73"/>
      <c r="E2" s="73"/>
      <c r="F2" s="73"/>
      <c r="G2" s="73"/>
      <c r="H2" s="73"/>
      <c r="I2" s="73"/>
    </row>
    <row r="3" spans="2:14" ht="17.25" customHeight="1">
      <c r="B3" s="73"/>
      <c r="C3" s="73"/>
      <c r="D3" s="73"/>
      <c r="E3" s="73"/>
      <c r="F3" s="73"/>
      <c r="G3" s="73"/>
      <c r="H3" s="73"/>
      <c r="I3" s="73"/>
    </row>
    <row r="4" spans="2:14" ht="17.25" customHeight="1">
      <c r="B4" s="73"/>
      <c r="C4" s="73"/>
      <c r="D4" s="73"/>
      <c r="E4" s="73"/>
      <c r="F4" s="73"/>
      <c r="G4" s="73"/>
      <c r="H4" s="73"/>
      <c r="I4" s="73"/>
    </row>
    <row r="5" spans="2:14" ht="17.25" customHeight="1">
      <c r="B5" s="73"/>
      <c r="C5" s="73"/>
      <c r="D5" s="73"/>
      <c r="E5" s="73"/>
      <c r="F5" s="73"/>
      <c r="G5" s="73"/>
      <c r="H5" s="73"/>
      <c r="I5" s="73"/>
    </row>
    <row r="6" spans="2:14" ht="17.25" customHeight="1">
      <c r="B6" s="73"/>
      <c r="C6" s="73"/>
      <c r="D6" s="73"/>
      <c r="E6" s="73"/>
      <c r="F6" s="73"/>
      <c r="G6" s="73"/>
      <c r="H6" s="73"/>
      <c r="I6" s="73"/>
    </row>
    <row r="7" spans="2:14" ht="17.25" customHeight="1">
      <c r="B7" s="74" t="s">
        <v>47</v>
      </c>
      <c r="C7" s="74"/>
      <c r="D7" s="74"/>
      <c r="E7" s="74"/>
      <c r="F7" s="74"/>
      <c r="G7" s="74"/>
      <c r="H7" s="74"/>
      <c r="I7" s="74"/>
      <c r="J7"/>
    </row>
    <row r="8" spans="2:14" ht="17.25" customHeight="1">
      <c r="B8" s="74"/>
      <c r="C8" s="74"/>
      <c r="D8" s="74"/>
      <c r="E8" s="74"/>
      <c r="F8" s="74"/>
      <c r="G8" s="74"/>
      <c r="H8" s="74"/>
      <c r="I8" s="74"/>
    </row>
    <row r="9" spans="2:14" ht="17.25" customHeight="1" thickBot="1">
      <c r="B9" s="2"/>
      <c r="C9" s="2"/>
      <c r="D9" s="3"/>
      <c r="E9" s="4"/>
      <c r="F9" s="32"/>
      <c r="G9"/>
      <c r="H9" s="32"/>
      <c r="I9" s="32"/>
    </row>
    <row r="10" spans="2:14" ht="30" customHeight="1" thickBot="1">
      <c r="B10" s="75" t="s">
        <v>0</v>
      </c>
      <c r="C10" s="76"/>
      <c r="D10" s="76"/>
      <c r="E10" s="76"/>
      <c r="F10" s="76"/>
      <c r="G10" s="76"/>
      <c r="H10" s="76"/>
      <c r="I10" s="77"/>
    </row>
    <row r="11" spans="2:14" ht="30" customHeight="1" thickBot="1">
      <c r="B11" s="78" t="s">
        <v>1</v>
      </c>
      <c r="C11" s="79"/>
      <c r="D11" s="80"/>
      <c r="E11" s="5"/>
      <c r="F11" s="81" t="s">
        <v>2</v>
      </c>
      <c r="G11" s="82"/>
      <c r="H11" s="39" t="s">
        <v>3</v>
      </c>
      <c r="I11" s="40" t="s">
        <v>4</v>
      </c>
    </row>
    <row r="12" spans="2:14" ht="21" customHeight="1">
      <c r="B12" s="69" t="s">
        <v>48</v>
      </c>
      <c r="C12" s="70"/>
      <c r="D12" s="36">
        <f>H23</f>
        <v>0</v>
      </c>
      <c r="E12" s="5"/>
      <c r="F12" s="71" t="s">
        <v>5</v>
      </c>
      <c r="G12" s="72"/>
      <c r="H12" s="21">
        <f>IFERROR(H36,"néant")</f>
        <v>0</v>
      </c>
      <c r="I12" s="22" t="str">
        <f>IFERROR(H12/$H$15,"néant")</f>
        <v>néant</v>
      </c>
    </row>
    <row r="13" spans="2:14" ht="21" customHeight="1">
      <c r="B13" s="83" t="s">
        <v>109</v>
      </c>
      <c r="C13" s="84"/>
      <c r="D13" s="37"/>
      <c r="E13" s="6"/>
      <c r="F13" s="85" t="s">
        <v>6</v>
      </c>
      <c r="G13" s="86"/>
      <c r="H13" s="23">
        <f>IFERROR(H47,"néant")</f>
        <v>0</v>
      </c>
      <c r="I13" s="24" t="str">
        <f>IFERROR(H13/$H$15,"néant")</f>
        <v>néant</v>
      </c>
      <c r="N13" s="1">
        <f>200000/50000</f>
        <v>4</v>
      </c>
    </row>
    <row r="14" spans="2:14" ht="21" customHeight="1" thickBot="1">
      <c r="B14" s="87" t="s">
        <v>110</v>
      </c>
      <c r="C14" s="88"/>
      <c r="D14" s="38" t="str">
        <f>IFERROR(H15/D13,"néant")</f>
        <v>néant</v>
      </c>
      <c r="E14" s="6"/>
      <c r="F14" s="89" t="s">
        <v>7</v>
      </c>
      <c r="G14" s="90"/>
      <c r="H14" s="25">
        <f>IFERROR(I60,"néant")</f>
        <v>0</v>
      </c>
      <c r="I14" s="26" t="str">
        <f>IFERROR(H14/$H$15,"néant")</f>
        <v>néant</v>
      </c>
    </row>
    <row r="15" spans="2:14" ht="30" customHeight="1" thickBot="1">
      <c r="B15" s="87" t="s">
        <v>111</v>
      </c>
      <c r="C15" s="88"/>
      <c r="D15" s="38" t="str">
        <f>IFERROR(D12/D13,"néant")</f>
        <v>néant</v>
      </c>
      <c r="E15" s="6"/>
      <c r="F15" s="91" t="s">
        <v>55</v>
      </c>
      <c r="G15" s="92"/>
      <c r="H15" s="47">
        <f>SUM(H12:H14)</f>
        <v>0</v>
      </c>
      <c r="I15" s="44" t="str">
        <f>IFERROR(H15/$H$15,"néant")</f>
        <v>néant</v>
      </c>
      <c r="J15"/>
    </row>
    <row r="16" spans="2:14" ht="21" customHeight="1">
      <c r="B16" s="96"/>
      <c r="C16" s="96"/>
      <c r="D16" s="35"/>
      <c r="E16" s="6"/>
      <c r="F16" s="97" t="s">
        <v>112</v>
      </c>
      <c r="G16" s="98"/>
      <c r="H16" s="49"/>
      <c r="I16" s="46" t="s">
        <v>8</v>
      </c>
    </row>
    <row r="17" spans="2:9" ht="21" customHeight="1">
      <c r="B17" s="54"/>
      <c r="C17" s="54"/>
      <c r="D17" s="35"/>
      <c r="E17" s="6"/>
      <c r="F17" s="59" t="s">
        <v>102</v>
      </c>
      <c r="G17" s="60"/>
      <c r="H17" s="50"/>
      <c r="I17" s="46"/>
    </row>
    <row r="18" spans="2:9" ht="30" customHeight="1">
      <c r="B18" s="54"/>
      <c r="C18" s="54"/>
      <c r="D18" s="35"/>
      <c r="E18" s="6"/>
      <c r="F18" s="59" t="s">
        <v>103</v>
      </c>
      <c r="G18" s="60"/>
      <c r="H18" s="53"/>
      <c r="I18" s="46"/>
    </row>
    <row r="19" spans="2:9" ht="28.5" customHeight="1">
      <c r="B19" s="54"/>
      <c r="C19" s="54"/>
      <c r="D19" s="35"/>
      <c r="E19" s="6"/>
      <c r="F19" s="59" t="s">
        <v>104</v>
      </c>
      <c r="G19" s="60"/>
      <c r="H19" s="53"/>
      <c r="I19" s="46"/>
    </row>
    <row r="20" spans="2:9" ht="33.950000000000003" customHeight="1">
      <c r="B20" s="54"/>
      <c r="C20" s="54"/>
      <c r="D20" s="35"/>
      <c r="E20" s="6"/>
      <c r="F20" s="59" t="s">
        <v>105</v>
      </c>
      <c r="G20" s="60"/>
      <c r="H20" s="53"/>
      <c r="I20" s="46"/>
    </row>
    <row r="21" spans="2:9" ht="33.950000000000003" customHeight="1">
      <c r="B21" s="54"/>
      <c r="C21" s="54"/>
      <c r="D21" s="35"/>
      <c r="E21" s="6"/>
      <c r="F21" s="59" t="s">
        <v>107</v>
      </c>
      <c r="G21" s="60"/>
      <c r="H21" s="53"/>
      <c r="I21" s="46"/>
    </row>
    <row r="22" spans="2:9" ht="21" customHeight="1" thickBot="1">
      <c r="B22" s="54"/>
      <c r="C22" s="54"/>
      <c r="D22" s="35"/>
      <c r="E22" s="6"/>
      <c r="F22" s="59" t="s">
        <v>100</v>
      </c>
      <c r="G22" s="60"/>
      <c r="H22" s="51"/>
      <c r="I22" s="46"/>
    </row>
    <row r="23" spans="2:9" ht="21" customHeight="1" thickBot="1">
      <c r="B23" s="7"/>
      <c r="C23" s="7"/>
      <c r="D23" s="8"/>
      <c r="E23" s="6"/>
      <c r="F23" s="91" t="s">
        <v>56</v>
      </c>
      <c r="G23" s="92"/>
      <c r="H23" s="48">
        <f>IFERROR(H15-H16-H17-H22-H18-H19-H20,"néant")</f>
        <v>0</v>
      </c>
      <c r="I23" s="9" t="s">
        <v>8</v>
      </c>
    </row>
    <row r="24" spans="2:9" ht="27.75" customHeight="1" thickBot="1"/>
    <row r="25" spans="2:9" ht="30" customHeight="1" thickBot="1">
      <c r="B25" s="99" t="s">
        <v>9</v>
      </c>
      <c r="C25" s="100"/>
      <c r="D25" s="100"/>
      <c r="E25" s="100"/>
      <c r="F25" s="100"/>
      <c r="G25" s="100"/>
      <c r="H25" s="100"/>
      <c r="I25" s="101"/>
    </row>
    <row r="26" spans="2:9" s="10" customFormat="1" ht="30" customHeight="1" outlineLevel="1">
      <c r="B26" s="41" t="s">
        <v>10</v>
      </c>
      <c r="C26" s="42" t="s">
        <v>11</v>
      </c>
      <c r="D26" s="102" t="s">
        <v>13</v>
      </c>
      <c r="E26" s="103"/>
      <c r="F26" s="103"/>
      <c r="G26" s="104"/>
      <c r="H26" s="102" t="s">
        <v>12</v>
      </c>
      <c r="I26" s="105"/>
    </row>
    <row r="27" spans="2:9" s="13" customFormat="1" ht="30" customHeight="1" outlineLevel="1">
      <c r="B27" s="11" t="s">
        <v>101</v>
      </c>
      <c r="C27" s="52" t="s">
        <v>106</v>
      </c>
      <c r="D27" s="93"/>
      <c r="E27" s="94"/>
      <c r="F27" s="94"/>
      <c r="G27" s="95"/>
      <c r="H27" s="106"/>
      <c r="I27" s="107"/>
    </row>
    <row r="28" spans="2:9" s="13" customFormat="1" ht="30" customHeight="1" outlineLevel="1">
      <c r="B28" s="11">
        <v>604</v>
      </c>
      <c r="C28" s="12" t="s">
        <v>49</v>
      </c>
      <c r="D28" s="93"/>
      <c r="E28" s="94"/>
      <c r="F28" s="94"/>
      <c r="G28" s="95"/>
      <c r="H28" s="106"/>
      <c r="I28" s="107"/>
    </row>
    <row r="29" spans="2:9" s="13" customFormat="1" ht="30" customHeight="1" outlineLevel="1">
      <c r="B29" s="11">
        <v>613</v>
      </c>
      <c r="C29" s="12" t="s">
        <v>14</v>
      </c>
      <c r="D29" s="93"/>
      <c r="E29" s="94"/>
      <c r="F29" s="94"/>
      <c r="G29" s="95"/>
      <c r="H29" s="55"/>
      <c r="I29" s="56"/>
    </row>
    <row r="30" spans="2:9" s="13" customFormat="1" ht="30" customHeight="1" outlineLevel="1">
      <c r="B30" s="11">
        <v>618</v>
      </c>
      <c r="C30" s="12" t="s">
        <v>50</v>
      </c>
      <c r="D30" s="93"/>
      <c r="E30" s="94"/>
      <c r="F30" s="94"/>
      <c r="G30" s="95"/>
      <c r="H30" s="55"/>
      <c r="I30" s="56"/>
    </row>
    <row r="31" spans="2:9" ht="30" customHeight="1" outlineLevel="1">
      <c r="B31" s="11" t="s">
        <v>15</v>
      </c>
      <c r="C31" s="12" t="s">
        <v>16</v>
      </c>
      <c r="D31" s="93"/>
      <c r="E31" s="94"/>
      <c r="F31" s="94"/>
      <c r="G31" s="95"/>
      <c r="H31" s="55"/>
      <c r="I31" s="56"/>
    </row>
    <row r="32" spans="2:9" ht="30" customHeight="1" outlineLevel="1">
      <c r="B32" s="11">
        <v>623</v>
      </c>
      <c r="C32" s="12" t="s">
        <v>51</v>
      </c>
      <c r="D32" s="93"/>
      <c r="E32" s="94"/>
      <c r="F32" s="94"/>
      <c r="G32" s="95"/>
      <c r="H32" s="55"/>
      <c r="I32" s="56"/>
    </row>
    <row r="33" spans="2:9" s="14" customFormat="1" ht="30" customHeight="1" outlineLevel="1">
      <c r="B33" s="11">
        <v>624</v>
      </c>
      <c r="C33" s="12" t="s">
        <v>98</v>
      </c>
      <c r="D33" s="93"/>
      <c r="E33" s="94"/>
      <c r="F33" s="94"/>
      <c r="G33" s="95"/>
      <c r="H33" s="106"/>
      <c r="I33" s="107"/>
    </row>
    <row r="34" spans="2:9" ht="30" customHeight="1" outlineLevel="1">
      <c r="B34" s="15">
        <v>66</v>
      </c>
      <c r="C34" s="16" t="s">
        <v>54</v>
      </c>
      <c r="D34" s="93"/>
      <c r="E34" s="94"/>
      <c r="F34" s="94"/>
      <c r="G34" s="95"/>
      <c r="H34" s="106"/>
      <c r="I34" s="107"/>
    </row>
    <row r="35" spans="2:9" s="10" customFormat="1" ht="30" customHeight="1" outlineLevel="1" thickBot="1">
      <c r="B35" s="15"/>
      <c r="C35" s="16" t="s">
        <v>52</v>
      </c>
      <c r="D35" s="93"/>
      <c r="E35" s="94"/>
      <c r="F35" s="94"/>
      <c r="G35" s="95"/>
      <c r="H35" s="106"/>
      <c r="I35" s="107"/>
    </row>
    <row r="36" spans="2:9" s="13" customFormat="1" ht="30" customHeight="1" thickBot="1">
      <c r="B36" s="108" t="s">
        <v>17</v>
      </c>
      <c r="C36" s="109"/>
      <c r="D36" s="109"/>
      <c r="E36" s="109"/>
      <c r="F36" s="109"/>
      <c r="G36" s="109"/>
      <c r="H36" s="110">
        <f>SUM(H27:I35)</f>
        <v>0</v>
      </c>
      <c r="I36" s="111"/>
    </row>
    <row r="37" spans="2:9" s="13" customFormat="1" ht="30" customHeight="1" thickBot="1">
      <c r="B37" s="1"/>
      <c r="C37" s="1"/>
      <c r="D37" s="1"/>
      <c r="E37" s="1"/>
      <c r="F37" s="1"/>
      <c r="G37" s="1"/>
      <c r="H37" s="1"/>
      <c r="I37" s="1"/>
    </row>
    <row r="38" spans="2:9" s="13" customFormat="1" ht="30" customHeight="1" thickBot="1">
      <c r="B38" s="99" t="s">
        <v>18</v>
      </c>
      <c r="C38" s="100"/>
      <c r="D38" s="100"/>
      <c r="E38" s="100"/>
      <c r="F38" s="100"/>
      <c r="G38" s="100"/>
      <c r="H38" s="100"/>
      <c r="I38" s="101"/>
    </row>
    <row r="39" spans="2:9" s="13" customFormat="1" ht="30" customHeight="1" outlineLevel="1">
      <c r="B39" s="112" t="s">
        <v>19</v>
      </c>
      <c r="C39" s="113"/>
      <c r="D39" s="114" t="s">
        <v>20</v>
      </c>
      <c r="E39" s="113"/>
      <c r="F39" s="57" t="s">
        <v>96</v>
      </c>
      <c r="G39" s="57" t="s">
        <v>21</v>
      </c>
      <c r="H39" s="115" t="s">
        <v>97</v>
      </c>
      <c r="I39" s="116"/>
    </row>
    <row r="40" spans="2:9" s="13" customFormat="1" ht="30" customHeight="1" outlineLevel="1">
      <c r="B40" s="117" t="s">
        <v>23</v>
      </c>
      <c r="C40" s="118"/>
      <c r="D40" s="119" t="s">
        <v>24</v>
      </c>
      <c r="E40" s="120"/>
      <c r="F40" s="58" t="s">
        <v>25</v>
      </c>
      <c r="G40" s="58" t="s">
        <v>26</v>
      </c>
      <c r="H40" s="118" t="s">
        <v>27</v>
      </c>
      <c r="I40" s="121"/>
    </row>
    <row r="41" spans="2:9" s="13" customFormat="1" ht="30" customHeight="1" outlineLevel="1">
      <c r="B41" s="124"/>
      <c r="C41" s="125"/>
      <c r="D41" s="126"/>
      <c r="E41" s="127"/>
      <c r="F41" s="20"/>
      <c r="G41" s="20"/>
      <c r="H41" s="128" t="str">
        <f t="shared" ref="H41:H46" si="0">IFERROR(D41*(F41/G41),"néant")</f>
        <v>néant</v>
      </c>
      <c r="I41" s="129"/>
    </row>
    <row r="42" spans="2:9" s="13" customFormat="1" ht="30" customHeight="1" outlineLevel="1">
      <c r="B42" s="63"/>
      <c r="C42" s="64"/>
      <c r="D42" s="61"/>
      <c r="E42" s="62"/>
      <c r="F42" s="20"/>
      <c r="G42" s="20"/>
      <c r="H42" s="128" t="str">
        <f t="shared" si="0"/>
        <v>néant</v>
      </c>
      <c r="I42" s="129"/>
    </row>
    <row r="43" spans="2:9" s="13" customFormat="1" ht="30" customHeight="1" outlineLevel="1">
      <c r="B43" s="63"/>
      <c r="C43" s="64"/>
      <c r="D43" s="61"/>
      <c r="E43" s="62"/>
      <c r="F43" s="20"/>
      <c r="G43" s="20"/>
      <c r="H43" s="130" t="str">
        <f t="shared" si="0"/>
        <v>néant</v>
      </c>
      <c r="I43" s="131"/>
    </row>
    <row r="44" spans="2:9" s="13" customFormat="1" ht="30" customHeight="1" outlineLevel="1">
      <c r="B44" s="63"/>
      <c r="C44" s="64"/>
      <c r="D44" s="61"/>
      <c r="E44" s="62"/>
      <c r="F44" s="20"/>
      <c r="G44" s="20"/>
      <c r="H44" s="130" t="str">
        <f t="shared" si="0"/>
        <v>néant</v>
      </c>
      <c r="I44" s="131"/>
    </row>
    <row r="45" spans="2:9" ht="30" customHeight="1" outlineLevel="1">
      <c r="B45" s="63"/>
      <c r="C45" s="64"/>
      <c r="D45" s="61"/>
      <c r="E45" s="62"/>
      <c r="F45" s="20"/>
      <c r="G45" s="20"/>
      <c r="H45" s="130" t="str">
        <f t="shared" si="0"/>
        <v>néant</v>
      </c>
      <c r="I45" s="131"/>
    </row>
    <row r="46" spans="2:9" s="13" customFormat="1" ht="30" customHeight="1" outlineLevel="1" thickBot="1">
      <c r="B46" s="63"/>
      <c r="C46" s="64"/>
      <c r="D46" s="61"/>
      <c r="E46" s="62"/>
      <c r="F46" s="20"/>
      <c r="G46" s="20"/>
      <c r="H46" s="130" t="str">
        <f t="shared" si="0"/>
        <v>néant</v>
      </c>
      <c r="I46" s="131"/>
    </row>
    <row r="47" spans="2:9" s="17" customFormat="1" ht="30" customHeight="1" thickBot="1">
      <c r="B47" s="108" t="s">
        <v>28</v>
      </c>
      <c r="C47" s="109"/>
      <c r="D47" s="109"/>
      <c r="E47" s="109"/>
      <c r="F47" s="109"/>
      <c r="G47" s="132"/>
      <c r="H47" s="133">
        <f>SUM(H41:I46)</f>
        <v>0</v>
      </c>
      <c r="I47" s="134"/>
    </row>
    <row r="48" spans="2:9" s="13" customFormat="1" ht="30" customHeight="1" thickBot="1">
      <c r="B48" s="1"/>
      <c r="C48" s="1"/>
      <c r="D48" s="1"/>
      <c r="E48" s="1"/>
      <c r="F48" s="1"/>
      <c r="G48" s="1"/>
      <c r="H48" s="1"/>
      <c r="I48" s="1"/>
    </row>
    <row r="49" spans="2:9" s="13" customFormat="1" ht="30" customHeight="1" thickBot="1">
      <c r="B49" s="99" t="s">
        <v>29</v>
      </c>
      <c r="C49" s="100"/>
      <c r="D49" s="100"/>
      <c r="E49" s="100"/>
      <c r="F49" s="100"/>
      <c r="G49" s="100"/>
      <c r="H49" s="100"/>
      <c r="I49" s="101"/>
    </row>
    <row r="50" spans="2:9" s="13" customFormat="1" ht="30" customHeight="1" outlineLevel="1">
      <c r="B50" s="139" t="s">
        <v>10</v>
      </c>
      <c r="C50" s="142" t="s">
        <v>30</v>
      </c>
      <c r="D50" s="145" t="s">
        <v>31</v>
      </c>
      <c r="E50" s="146"/>
      <c r="F50" s="114" t="s">
        <v>99</v>
      </c>
      <c r="G50" s="149"/>
      <c r="H50" s="150"/>
      <c r="I50" s="122" t="s">
        <v>22</v>
      </c>
    </row>
    <row r="51" spans="2:9" s="13" customFormat="1" ht="30" customHeight="1" outlineLevel="1">
      <c r="B51" s="140"/>
      <c r="C51" s="143"/>
      <c r="D51" s="147"/>
      <c r="E51" s="148"/>
      <c r="F51" s="43" t="s">
        <v>32</v>
      </c>
      <c r="G51" s="43" t="s">
        <v>33</v>
      </c>
      <c r="H51" s="67" t="s">
        <v>53</v>
      </c>
      <c r="I51" s="123"/>
    </row>
    <row r="52" spans="2:9" s="13" customFormat="1" ht="30" customHeight="1" outlineLevel="1">
      <c r="B52" s="141"/>
      <c r="C52" s="144"/>
      <c r="D52" s="137" t="s">
        <v>34</v>
      </c>
      <c r="E52" s="138"/>
      <c r="F52" s="66" t="s">
        <v>35</v>
      </c>
      <c r="G52" s="66" t="s">
        <v>36</v>
      </c>
      <c r="H52" s="65" t="s">
        <v>37</v>
      </c>
      <c r="I52" s="68" t="s">
        <v>38</v>
      </c>
    </row>
    <row r="53" spans="2:9" s="13" customFormat="1" ht="30" customHeight="1" outlineLevel="1">
      <c r="B53" s="11">
        <v>613</v>
      </c>
      <c r="C53" s="45" t="s">
        <v>39</v>
      </c>
      <c r="D53" s="126"/>
      <c r="E53" s="127"/>
      <c r="F53" s="18"/>
      <c r="G53" s="18"/>
      <c r="H53" s="27" t="str">
        <f t="shared" ref="H53:H58" si="1">IFERROR(F53/G53,"néant")</f>
        <v>néant</v>
      </c>
      <c r="I53" s="28" t="str">
        <f t="shared" ref="I53:I58" si="2">IFERROR(H53*D53,"néant")</f>
        <v>néant</v>
      </c>
    </row>
    <row r="54" spans="2:9" ht="30" customHeight="1" outlineLevel="1">
      <c r="B54" s="11">
        <v>615</v>
      </c>
      <c r="C54" s="12" t="s">
        <v>40</v>
      </c>
      <c r="D54" s="126"/>
      <c r="E54" s="127"/>
      <c r="F54" s="18"/>
      <c r="G54" s="18"/>
      <c r="H54" s="27" t="str">
        <f t="shared" si="1"/>
        <v>néant</v>
      </c>
      <c r="I54" s="28" t="str">
        <f t="shared" si="2"/>
        <v>néant</v>
      </c>
    </row>
    <row r="55" spans="2:9" ht="30" customHeight="1" outlineLevel="1">
      <c r="B55" s="15">
        <v>6221</v>
      </c>
      <c r="C55" s="16" t="s">
        <v>41</v>
      </c>
      <c r="D55" s="126"/>
      <c r="E55" s="127"/>
      <c r="F55" s="19"/>
      <c r="G55" s="19"/>
      <c r="H55" s="29" t="str">
        <f t="shared" si="1"/>
        <v>néant</v>
      </c>
      <c r="I55" s="30" t="str">
        <f t="shared" si="2"/>
        <v>néant</v>
      </c>
    </row>
    <row r="56" spans="2:9" ht="30" customHeight="1" outlineLevel="1">
      <c r="B56" s="11">
        <v>626</v>
      </c>
      <c r="C56" s="12" t="s">
        <v>42</v>
      </c>
      <c r="D56" s="126"/>
      <c r="E56" s="127"/>
      <c r="F56" s="18"/>
      <c r="G56" s="18"/>
      <c r="H56" s="27" t="str">
        <f t="shared" si="1"/>
        <v>néant</v>
      </c>
      <c r="I56" s="28" t="str">
        <f t="shared" si="2"/>
        <v>néant</v>
      </c>
    </row>
    <row r="57" spans="2:9" ht="30" customHeight="1" outlineLevel="1">
      <c r="B57" s="11">
        <v>63</v>
      </c>
      <c r="C57" s="12" t="s">
        <v>43</v>
      </c>
      <c r="D57" s="126"/>
      <c r="E57" s="127"/>
      <c r="F57" s="18"/>
      <c r="G57" s="18"/>
      <c r="H57" s="27" t="str">
        <f t="shared" si="1"/>
        <v>néant</v>
      </c>
      <c r="I57" s="28" t="str">
        <f t="shared" si="2"/>
        <v>néant</v>
      </c>
    </row>
    <row r="58" spans="2:9" ht="30" customHeight="1" outlineLevel="1" collapsed="1" thickBot="1">
      <c r="B58" s="11" t="s">
        <v>44</v>
      </c>
      <c r="C58" s="12" t="s">
        <v>45</v>
      </c>
      <c r="D58" s="135"/>
      <c r="E58" s="136"/>
      <c r="F58" s="18"/>
      <c r="G58" s="18"/>
      <c r="H58" s="27" t="str">
        <f t="shared" si="1"/>
        <v>néant</v>
      </c>
      <c r="I58" s="28" t="str">
        <f t="shared" si="2"/>
        <v>néant</v>
      </c>
    </row>
    <row r="59" spans="2:9" ht="30" customHeight="1" outlineLevel="1" thickBot="1">
      <c r="B59" s="11"/>
      <c r="C59" s="12" t="s">
        <v>108</v>
      </c>
      <c r="D59" s="135"/>
      <c r="E59" s="136"/>
      <c r="F59" s="18"/>
      <c r="G59" s="18"/>
      <c r="H59" s="27" t="str">
        <f t="shared" ref="H59" si="3">IFERROR(F59/G59,"néant")</f>
        <v>néant</v>
      </c>
      <c r="I59" s="28" t="str">
        <f t="shared" ref="I59" si="4">IFERROR(H59*D59,"néant")</f>
        <v>néant</v>
      </c>
    </row>
    <row r="60" spans="2:9" ht="30" customHeight="1" thickBot="1">
      <c r="B60" s="108" t="s">
        <v>46</v>
      </c>
      <c r="C60" s="109"/>
      <c r="D60" s="109"/>
      <c r="E60" s="109"/>
      <c r="F60" s="109"/>
      <c r="G60" s="109"/>
      <c r="H60" s="132"/>
      <c r="I60" s="31">
        <f>SUM(I53:I59)</f>
        <v>0</v>
      </c>
    </row>
  </sheetData>
  <mergeCells count="67">
    <mergeCell ref="D58:E58"/>
    <mergeCell ref="B60:H60"/>
    <mergeCell ref="D59:E59"/>
    <mergeCell ref="D52:E52"/>
    <mergeCell ref="D53:E53"/>
    <mergeCell ref="D54:E54"/>
    <mergeCell ref="D55:E55"/>
    <mergeCell ref="D56:E56"/>
    <mergeCell ref="D57:E57"/>
    <mergeCell ref="B50:B52"/>
    <mergeCell ref="C50:C52"/>
    <mergeCell ref="D50:E51"/>
    <mergeCell ref="F50:H50"/>
    <mergeCell ref="I50:I51"/>
    <mergeCell ref="B41:C41"/>
    <mergeCell ref="D41:E41"/>
    <mergeCell ref="H41:I41"/>
    <mergeCell ref="H42:I42"/>
    <mergeCell ref="H43:I43"/>
    <mergeCell ref="H44:I44"/>
    <mergeCell ref="H45:I45"/>
    <mergeCell ref="H46:I46"/>
    <mergeCell ref="B47:G47"/>
    <mergeCell ref="H47:I47"/>
    <mergeCell ref="B49:I49"/>
    <mergeCell ref="B39:C39"/>
    <mergeCell ref="D39:E39"/>
    <mergeCell ref="H39:I39"/>
    <mergeCell ref="B40:C40"/>
    <mergeCell ref="D40:E40"/>
    <mergeCell ref="H40:I40"/>
    <mergeCell ref="D35:G35"/>
    <mergeCell ref="H35:I35"/>
    <mergeCell ref="B36:G36"/>
    <mergeCell ref="H36:I36"/>
    <mergeCell ref="B38:I38"/>
    <mergeCell ref="D31:G31"/>
    <mergeCell ref="D32:G32"/>
    <mergeCell ref="D33:G33"/>
    <mergeCell ref="H33:I33"/>
    <mergeCell ref="D34:G34"/>
    <mergeCell ref="H34:I34"/>
    <mergeCell ref="D30:G30"/>
    <mergeCell ref="B16:C16"/>
    <mergeCell ref="F16:G16"/>
    <mergeCell ref="F23:G23"/>
    <mergeCell ref="B25:I25"/>
    <mergeCell ref="D26:G26"/>
    <mergeCell ref="H26:I26"/>
    <mergeCell ref="D27:G27"/>
    <mergeCell ref="H27:I27"/>
    <mergeCell ref="D28:G28"/>
    <mergeCell ref="H28:I28"/>
    <mergeCell ref="D29:G29"/>
    <mergeCell ref="B13:C13"/>
    <mergeCell ref="F13:G13"/>
    <mergeCell ref="B14:C14"/>
    <mergeCell ref="F14:G14"/>
    <mergeCell ref="B15:C15"/>
    <mergeCell ref="F15:G15"/>
    <mergeCell ref="B12:C12"/>
    <mergeCell ref="F12:G12"/>
    <mergeCell ref="B1:I6"/>
    <mergeCell ref="B7:I8"/>
    <mergeCell ref="B10:I10"/>
    <mergeCell ref="B11:D11"/>
    <mergeCell ref="F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ase d'option 5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1</xdr:col>
                    <xdr:colOff>152400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ase d'option 8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1</xdr:col>
                    <xdr:colOff>152400</xdr:colOff>
                    <xdr:row>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38"/>
  <sheetViews>
    <sheetView workbookViewId="0">
      <selection activeCell="H18" sqref="H18"/>
    </sheetView>
  </sheetViews>
  <sheetFormatPr baseColWidth="10" defaultColWidth="8.7109375" defaultRowHeight="15"/>
  <cols>
    <col min="2" max="2" width="29" customWidth="1"/>
    <col min="3" max="3" width="4.5703125" customWidth="1"/>
    <col min="4" max="4" width="29" customWidth="1"/>
  </cols>
  <sheetData>
    <row r="1" spans="1:4">
      <c r="A1" t="s">
        <v>57</v>
      </c>
    </row>
    <row r="2" spans="1:4" ht="15.75" thickBot="1">
      <c r="B2" t="s">
        <v>91</v>
      </c>
      <c r="D2" t="s">
        <v>58</v>
      </c>
    </row>
    <row r="3" spans="1:4" ht="15.75" thickBot="1">
      <c r="B3" s="33" t="s">
        <v>92</v>
      </c>
      <c r="D3" s="34" t="s">
        <v>60</v>
      </c>
    </row>
    <row r="4" spans="1:4" ht="15.75" thickBot="1">
      <c r="B4" s="34" t="s">
        <v>93</v>
      </c>
      <c r="D4" s="34" t="s">
        <v>62</v>
      </c>
    </row>
    <row r="5" spans="1:4" ht="15.75" thickBot="1">
      <c r="B5" s="34" t="s">
        <v>59</v>
      </c>
      <c r="D5" s="34" t="s">
        <v>64</v>
      </c>
    </row>
    <row r="6" spans="1:4" ht="15.75" thickBot="1">
      <c r="B6" s="34" t="s">
        <v>61</v>
      </c>
      <c r="D6" s="34" t="s">
        <v>66</v>
      </c>
    </row>
    <row r="7" spans="1:4" ht="15.75" thickBot="1">
      <c r="B7" s="34" t="s">
        <v>63</v>
      </c>
      <c r="D7" s="34" t="s">
        <v>68</v>
      </c>
    </row>
    <row r="8" spans="1:4" ht="15.75" thickBot="1">
      <c r="B8" s="34" t="s">
        <v>65</v>
      </c>
      <c r="D8" s="34" t="s">
        <v>70</v>
      </c>
    </row>
    <row r="9" spans="1:4" ht="15.75" thickBot="1">
      <c r="B9" s="34" t="s">
        <v>67</v>
      </c>
      <c r="D9" s="34" t="s">
        <v>72</v>
      </c>
    </row>
    <row r="10" spans="1:4" ht="15.75" thickBot="1">
      <c r="B10" s="34" t="s">
        <v>69</v>
      </c>
      <c r="D10" s="34" t="s">
        <v>74</v>
      </c>
    </row>
    <row r="11" spans="1:4" ht="15.75" thickBot="1">
      <c r="B11" s="34" t="s">
        <v>71</v>
      </c>
      <c r="D11" s="34" t="s">
        <v>76</v>
      </c>
    </row>
    <row r="12" spans="1:4" ht="15.75" thickBot="1">
      <c r="B12" s="34" t="s">
        <v>73</v>
      </c>
      <c r="D12" s="34" t="s">
        <v>78</v>
      </c>
    </row>
    <row r="13" spans="1:4" ht="15.75" thickBot="1">
      <c r="B13" s="34" t="s">
        <v>75</v>
      </c>
      <c r="D13" s="34" t="s">
        <v>80</v>
      </c>
    </row>
    <row r="14" spans="1:4" ht="15.75" thickBot="1">
      <c r="B14" s="34" t="s">
        <v>77</v>
      </c>
      <c r="D14" s="34" t="s">
        <v>82</v>
      </c>
    </row>
    <row r="15" spans="1:4" ht="15.75" thickBot="1">
      <c r="B15" s="34" t="s">
        <v>79</v>
      </c>
      <c r="D15" s="34" t="s">
        <v>84</v>
      </c>
    </row>
    <row r="16" spans="1:4" ht="15.75" thickBot="1">
      <c r="B16" s="34" t="s">
        <v>81</v>
      </c>
      <c r="D16" s="34" t="s">
        <v>86</v>
      </c>
    </row>
    <row r="17" spans="2:4" ht="15.75" thickBot="1">
      <c r="B17" s="34" t="s">
        <v>83</v>
      </c>
      <c r="D17" s="34" t="s">
        <v>88</v>
      </c>
    </row>
    <row r="18" spans="2:4" ht="15.75" thickBot="1">
      <c r="B18" s="34" t="s">
        <v>85</v>
      </c>
      <c r="D18" s="34" t="s">
        <v>90</v>
      </c>
    </row>
    <row r="19" spans="2:4" ht="15.75" thickBot="1">
      <c r="B19" s="34" t="s">
        <v>87</v>
      </c>
      <c r="D19" s="34" t="s">
        <v>95</v>
      </c>
    </row>
    <row r="20" spans="2:4" ht="15.75" thickBot="1">
      <c r="B20" s="34" t="s">
        <v>89</v>
      </c>
    </row>
    <row r="21" spans="2:4" ht="15.75" thickBot="1">
      <c r="B21" s="34" t="s">
        <v>94</v>
      </c>
      <c r="D21" s="34"/>
    </row>
    <row r="22" spans="2:4" ht="15.75" thickBot="1">
      <c r="B22" s="34"/>
    </row>
    <row r="23" spans="2:4" ht="15.75" thickBot="1">
      <c r="D23" s="34"/>
    </row>
    <row r="24" spans="2:4" ht="15.75" thickBot="1">
      <c r="B24" s="34"/>
    </row>
    <row r="25" spans="2:4" ht="15.75" thickBot="1">
      <c r="D25" s="34"/>
    </row>
    <row r="26" spans="2:4" ht="15.75" thickBot="1">
      <c r="B26" s="34"/>
    </row>
    <row r="27" spans="2:4" ht="15.75" thickBot="1">
      <c r="D27" s="34"/>
    </row>
    <row r="28" spans="2:4" ht="15.75" thickBot="1">
      <c r="B28" s="34"/>
    </row>
    <row r="29" spans="2:4" ht="15.75" thickBot="1">
      <c r="D29" s="34"/>
    </row>
    <row r="30" spans="2:4" ht="15.75" thickBot="1">
      <c r="B30" s="34"/>
    </row>
    <row r="31" spans="2:4" ht="15.75" thickBot="1">
      <c r="D31" s="34"/>
    </row>
    <row r="32" spans="2:4" ht="15.75" thickBot="1">
      <c r="B32" s="34"/>
    </row>
    <row r="33" spans="2:4" ht="15.75" thickBot="1">
      <c r="D33" s="34"/>
    </row>
    <row r="34" spans="2:4" ht="15.75" thickBot="1">
      <c r="B34" s="34"/>
    </row>
    <row r="35" spans="2:4" ht="15.75" thickBot="1">
      <c r="D35" s="34"/>
    </row>
    <row r="36" spans="2:4" ht="15.75" thickBot="1">
      <c r="B36" s="34"/>
    </row>
    <row r="37" spans="2:4" ht="15.75" thickBot="1">
      <c r="D37" s="34"/>
    </row>
    <row r="38" spans="2:4" ht="15.75" thickBot="1">
      <c r="B38" s="34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financière lot Fonct</vt:lpstr>
      <vt:lpstr>Constantes</vt:lpstr>
      <vt:lpstr>'Grille financière lot Fonct'!Zone_d_impression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2023-02-03T11:22:14Z</dcterms:modified>
</cp:coreProperties>
</file>